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" i="1" l="1"/>
  <c r="G5" i="1" l="1"/>
  <c r="L39" i="1"/>
  <c r="L21" i="1"/>
  <c r="K39" i="1"/>
  <c r="I39" i="1"/>
  <c r="H38" i="1"/>
  <c r="H39" i="1" s="1"/>
  <c r="F38" i="1"/>
  <c r="F39" i="1" s="1"/>
  <c r="E38" i="1"/>
  <c r="K21" i="1"/>
  <c r="I21" i="1"/>
  <c r="H21" i="1"/>
  <c r="F21" i="1"/>
  <c r="E39" i="1" l="1"/>
  <c r="D17" i="1"/>
  <c r="G36" i="1" l="1"/>
  <c r="M36" i="1"/>
  <c r="J13" i="1"/>
  <c r="M39" i="1" l="1"/>
  <c r="M38" i="1"/>
  <c r="M37" i="1"/>
  <c r="M35" i="1"/>
  <c r="M34" i="1"/>
  <c r="M32" i="1"/>
  <c r="M31" i="1"/>
  <c r="M30" i="1"/>
  <c r="M29" i="1"/>
  <c r="M28" i="1"/>
  <c r="M27" i="1"/>
  <c r="M26" i="1"/>
  <c r="M24" i="1"/>
  <c r="M22" i="1"/>
  <c r="M21" i="1"/>
  <c r="M20" i="1"/>
  <c r="M19" i="1"/>
  <c r="M18" i="1"/>
  <c r="M16" i="1"/>
  <c r="M15" i="1"/>
  <c r="M12" i="1"/>
  <c r="M11" i="1"/>
  <c r="M10" i="1"/>
  <c r="M9" i="1"/>
  <c r="M8" i="1"/>
  <c r="M6" i="1"/>
  <c r="M5" i="1"/>
  <c r="J5" i="1"/>
  <c r="J6" i="1"/>
  <c r="J7" i="1"/>
  <c r="J8" i="1"/>
  <c r="J9" i="1"/>
  <c r="J10" i="1"/>
  <c r="J11" i="1"/>
  <c r="J12" i="1"/>
  <c r="J15" i="1"/>
  <c r="J16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4" i="1"/>
  <c r="J35" i="1"/>
  <c r="J37" i="1"/>
  <c r="J38" i="1"/>
  <c r="J39" i="1"/>
  <c r="G6" i="1"/>
  <c r="G8" i="1"/>
  <c r="G9" i="1"/>
  <c r="G10" i="1"/>
  <c r="G11" i="1"/>
  <c r="G12" i="1"/>
  <c r="G13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4" i="1"/>
  <c r="G35" i="1"/>
  <c r="G37" i="1"/>
  <c r="G39" i="1"/>
  <c r="D5" i="1" l="1"/>
  <c r="D7" i="1"/>
  <c r="D11" i="1"/>
  <c r="D15" i="1"/>
  <c r="D16" i="1"/>
  <c r="D18" i="1"/>
  <c r="D19" i="1"/>
  <c r="D23" i="1"/>
  <c r="D38" i="1"/>
  <c r="D8" i="1"/>
  <c r="C39" i="1" l="1"/>
  <c r="D14" i="1"/>
  <c r="D12" i="1"/>
  <c r="D6" i="1"/>
  <c r="D4" i="1"/>
  <c r="D20" i="1" l="1"/>
  <c r="B39" i="1"/>
  <c r="D39" i="1" s="1"/>
  <c r="D21" i="1" l="1"/>
</calcChain>
</file>

<file path=xl/sharedStrings.xml><?xml version="1.0" encoding="utf-8"?>
<sst xmlns="http://schemas.openxmlformats.org/spreadsheetml/2006/main" count="56" uniqueCount="46">
  <si>
    <t>% виконання</t>
  </si>
  <si>
    <t>Медична субвенція з державного бюджету місцевим бюджетам</t>
  </si>
  <si>
    <t>Інші субвенції</t>
  </si>
  <si>
    <t>Видатки</t>
  </si>
  <si>
    <t>Органи місцевого самоврядування</t>
  </si>
  <si>
    <t>Дошкільна освіта</t>
  </si>
  <si>
    <t>Надання загальної середньої освіти загальноосвітніми навчальними закладами</t>
  </si>
  <si>
    <t>Компенсаційні виплати на пільговий проїзд автомобільним транспортом окремим категоріям громадян</t>
  </si>
  <si>
    <t>Оздоровлення та відпочинок дітей,що здійснюються за рахунок коштів на оздоровлення громадян, які постраждали внаслідок Чорнобильської катастрофи</t>
  </si>
  <si>
    <t>Інші видатки  на соціальний захист населення</t>
  </si>
  <si>
    <t>Палаци і будинки культури, клуби та інші заклади клубного типу</t>
  </si>
  <si>
    <t>Проведення навчально-тренувальних зборіві змагань  з неолімпійських видів спорту</t>
  </si>
  <si>
    <t>Благоустрій міст, сіл,  селищ</t>
  </si>
  <si>
    <t>Утримання та розвиток інфраструктури доріг</t>
  </si>
  <si>
    <t>Резервний  фонд</t>
  </si>
  <si>
    <t>Субвенція на утримання об"єктів соціального користування чи ліквідацію негативних наслідків діяльності об"єктів спільного  користування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</si>
  <si>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</si>
  <si>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Інші видатки  </t>
  </si>
  <si>
    <t>Разом видатків  загального фонду</t>
  </si>
  <si>
    <t>Видатки спеціального фонду</t>
  </si>
  <si>
    <t>Надання загальної середньої освіти загальноосвітніми закладами</t>
  </si>
  <si>
    <t>Палаци і Будинки культури ,клуби та інші заклади клубного типу</t>
  </si>
  <si>
    <t>Забезпечення функціонування водопровідно-каналізаційного господарства</t>
  </si>
  <si>
    <t>Благоустрій міст, сіл, селищ</t>
  </si>
  <si>
    <t>Утримання та розвиток інфраструкрури доріг</t>
  </si>
  <si>
    <t>внески до статутного капіталу суб"єктів господарювання</t>
  </si>
  <si>
    <t>Охорона і раціональне використання земель</t>
  </si>
  <si>
    <t>Охорона та раціональне використання природніх ресурсів</t>
  </si>
  <si>
    <t>Будівництво та придбання житла для окремих категорій населення</t>
  </si>
  <si>
    <t>Субвенція на утрим.об2єктів спільного користування</t>
  </si>
  <si>
    <t>ВСЬОГО видатків  спеціального  фонду</t>
  </si>
  <si>
    <t>План</t>
  </si>
  <si>
    <t>Факт</t>
  </si>
  <si>
    <t>%</t>
  </si>
  <si>
    <t>СЕРГІЇВКА</t>
  </si>
  <si>
    <t>РОЗБИШІВКА</t>
  </si>
  <si>
    <t>КАЧАНОВЕ</t>
  </si>
  <si>
    <t xml:space="preserve">План на рік </t>
  </si>
  <si>
    <t>Розробка  схем та проектних рішень масового застосування</t>
  </si>
  <si>
    <t xml:space="preserve">Цільові фонди </t>
  </si>
  <si>
    <t>надання допомоги дітям сиротам та дітям,позбавленим батьківського піклування, яким виповнюється 18 років</t>
  </si>
  <si>
    <t>Фактично виконано за 2017 рік</t>
  </si>
  <si>
    <t>Загальні видатки за  2017 р.</t>
  </si>
  <si>
    <t>Бюджет                                                                                                                                    Виконавчого комітету Сергіївської сільскої ради                                                                      за 2017 рік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</si>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</sst>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4" fontId="5" fillId="3" borderId="1" xfId="0" applyNumberFormat="1" applyFont="1" applyFill="1" applyBorder="1" applyAlignment="1">
      <alignment horizontal="left" vertical="top"/>
    </xf>
    <xf numFmtId="4" fontId="1" fillId="0" borderId="1" xfId="0" applyNumberFormat="1" applyFont="1" applyBorder="1" applyAlignment="1">
      <alignment horizontal="left"/>
    </xf>
    <xf numFmtId="0" fontId="0" fillId="2" borderId="1" xfId="0" applyFill="1" applyBorder="1"/>
    <xf numFmtId="0" fontId="0" fillId="0" borderId="1" xfId="0" applyFill="1" applyBorder="1" applyAlignment="1">
      <alignment horizontal="center" vertical="top"/>
    </xf>
    <xf numFmtId="0" fontId="0" fillId="3" borderId="1" xfId="0" applyFill="1" applyBorder="1"/>
    <xf numFmtId="0" fontId="0" fillId="0" borderId="1" xfId="0" applyFont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2" fontId="0" fillId="0" borderId="1" xfId="0" applyNumberFormat="1" applyBorder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0" borderId="1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A28" workbookViewId="0">
      <selection activeCell="C46" sqref="C46"/>
    </sheetView>
  </sheetViews>
  <sheetFormatPr defaultRowHeight="15" x14ac:dyDescent="0.25"/>
  <cols>
    <col min="1" max="1" width="37.7109375" customWidth="1"/>
    <col min="2" max="3" width="13" bestFit="1" customWidth="1"/>
    <col min="4" max="4" width="7" customWidth="1"/>
  </cols>
  <sheetData>
    <row r="1" spans="1:13" ht="57.75" customHeight="1" x14ac:dyDescent="0.25">
      <c r="A1" s="22" t="s">
        <v>43</v>
      </c>
      <c r="B1" s="24" t="s">
        <v>37</v>
      </c>
      <c r="C1" s="24" t="s">
        <v>41</v>
      </c>
      <c r="D1" s="24" t="s">
        <v>0</v>
      </c>
      <c r="E1" s="19" t="s">
        <v>34</v>
      </c>
      <c r="F1" s="20"/>
      <c r="G1" s="21"/>
      <c r="H1" s="19" t="s">
        <v>35</v>
      </c>
      <c r="I1" s="20"/>
      <c r="J1" s="21"/>
      <c r="K1" s="19" t="s">
        <v>36</v>
      </c>
      <c r="L1" s="20"/>
      <c r="M1" s="21"/>
    </row>
    <row r="2" spans="1:13" ht="24.75" customHeight="1" x14ac:dyDescent="0.25">
      <c r="A2" s="23"/>
      <c r="B2" s="25"/>
      <c r="C2" s="25"/>
      <c r="D2" s="25"/>
      <c r="E2" s="16" t="s">
        <v>31</v>
      </c>
      <c r="F2" s="16" t="s">
        <v>32</v>
      </c>
      <c r="G2" s="16" t="s">
        <v>33</v>
      </c>
      <c r="H2" s="16" t="s">
        <v>31</v>
      </c>
      <c r="I2" s="16" t="s">
        <v>32</v>
      </c>
      <c r="J2" s="29" t="s">
        <v>33</v>
      </c>
      <c r="K2" s="16" t="s">
        <v>31</v>
      </c>
      <c r="L2" s="16" t="s">
        <v>32</v>
      </c>
      <c r="M2" s="16" t="s">
        <v>33</v>
      </c>
    </row>
    <row r="3" spans="1:13" x14ac:dyDescent="0.25">
      <c r="A3" s="2" t="s">
        <v>3</v>
      </c>
      <c r="B3" s="14"/>
      <c r="C3" s="14"/>
      <c r="D3" s="14"/>
      <c r="E3" s="1"/>
      <c r="F3" s="1"/>
      <c r="G3" s="1"/>
      <c r="H3" s="1"/>
      <c r="I3" s="1"/>
      <c r="J3" s="26"/>
      <c r="K3" s="1"/>
      <c r="L3" s="1"/>
      <c r="M3" s="26"/>
    </row>
    <row r="4" spans="1:13" x14ac:dyDescent="0.25">
      <c r="A4" s="3" t="s">
        <v>4</v>
      </c>
      <c r="B4" s="10">
        <v>4887377</v>
      </c>
      <c r="C4" s="10">
        <v>4743477</v>
      </c>
      <c r="D4" s="4">
        <f>SUM(C4*100/B4)</f>
        <v>97.055680378247885</v>
      </c>
      <c r="E4" s="1">
        <f>SUM(B4:D4)</f>
        <v>9630951.0556803774</v>
      </c>
      <c r="F4" s="1">
        <v>1581160</v>
      </c>
      <c r="G4" s="26"/>
      <c r="H4" s="1">
        <v>1629125</v>
      </c>
      <c r="I4" s="1">
        <v>1581160</v>
      </c>
      <c r="J4" s="26"/>
      <c r="K4" s="1">
        <v>1629127</v>
      </c>
      <c r="L4" s="1">
        <v>1581157</v>
      </c>
      <c r="M4" s="26"/>
    </row>
    <row r="5" spans="1:13" x14ac:dyDescent="0.25">
      <c r="A5" s="5" t="s">
        <v>5</v>
      </c>
      <c r="B5" s="10">
        <v>2039770</v>
      </c>
      <c r="C5" s="10">
        <v>1900221</v>
      </c>
      <c r="D5" s="4">
        <f>SUM(C5*100/B5)</f>
        <v>93.158591409815813</v>
      </c>
      <c r="E5" s="1">
        <v>825580</v>
      </c>
      <c r="F5" s="1">
        <v>779263</v>
      </c>
      <c r="G5" s="26">
        <f>SUM(F5*100/E5)</f>
        <v>94.389762348894109</v>
      </c>
      <c r="H5" s="1">
        <v>590882</v>
      </c>
      <c r="I5" s="1">
        <v>548207</v>
      </c>
      <c r="J5" s="26">
        <f t="shared" ref="J5:J39" si="0">SUM(I5*100/H5)</f>
        <v>92.777745810500235</v>
      </c>
      <c r="K5" s="1">
        <v>623308</v>
      </c>
      <c r="L5" s="1">
        <v>572751</v>
      </c>
      <c r="M5" s="26">
        <f t="shared" ref="M5:M39" si="1">SUM(L5*100/K5)</f>
        <v>91.888921688795904</v>
      </c>
    </row>
    <row r="6" spans="1:13" ht="45" x14ac:dyDescent="0.25">
      <c r="A6" s="3" t="s">
        <v>6</v>
      </c>
      <c r="B6" s="10">
        <v>9095532</v>
      </c>
      <c r="C6" s="10">
        <v>8465633</v>
      </c>
      <c r="D6" s="4">
        <f>SUM(C6*100/B6)</f>
        <v>93.074632687785609</v>
      </c>
      <c r="E6" s="1">
        <v>3481257</v>
      </c>
      <c r="F6" s="1">
        <v>3430354</v>
      </c>
      <c r="G6" s="26">
        <f t="shared" ref="G6:G39" si="2">SUM(F6*100/E6)</f>
        <v>98.537798272290729</v>
      </c>
      <c r="H6" s="1">
        <v>2642185</v>
      </c>
      <c r="I6" s="1">
        <v>2395809</v>
      </c>
      <c r="J6" s="26">
        <f t="shared" si="0"/>
        <v>90.675293365150438</v>
      </c>
      <c r="K6" s="1">
        <v>2972090</v>
      </c>
      <c r="L6" s="1">
        <v>2639470</v>
      </c>
      <c r="M6" s="26">
        <f t="shared" si="1"/>
        <v>88.808548866286017</v>
      </c>
    </row>
    <row r="7" spans="1:13" ht="45" x14ac:dyDescent="0.25">
      <c r="A7" s="5" t="s">
        <v>7</v>
      </c>
      <c r="B7" s="10">
        <v>105714</v>
      </c>
      <c r="C7" s="10">
        <v>92288</v>
      </c>
      <c r="D7" s="4">
        <f>SUM(C7*100/B7)</f>
        <v>87.299695404582181</v>
      </c>
      <c r="E7" s="1">
        <v>26214</v>
      </c>
      <c r="F7" s="1">
        <v>21152</v>
      </c>
      <c r="G7" s="26"/>
      <c r="H7" s="1">
        <v>41500</v>
      </c>
      <c r="I7" s="1">
        <v>37440</v>
      </c>
      <c r="J7" s="26">
        <f t="shared" si="0"/>
        <v>90.216867469879517</v>
      </c>
      <c r="K7" s="1">
        <v>38000</v>
      </c>
      <c r="L7" s="1">
        <v>33696</v>
      </c>
      <c r="M7" s="26"/>
    </row>
    <row r="8" spans="1:13" ht="27.75" customHeight="1" x14ac:dyDescent="0.25">
      <c r="A8" s="3" t="s">
        <v>8</v>
      </c>
      <c r="B8" s="10">
        <v>80000</v>
      </c>
      <c r="C8" s="10">
        <v>78521</v>
      </c>
      <c r="D8" s="4">
        <f>SUM(C8*100/B8)</f>
        <v>98.151250000000005</v>
      </c>
      <c r="E8" s="1">
        <v>50000</v>
      </c>
      <c r="F8" s="1">
        <v>49050</v>
      </c>
      <c r="G8" s="26">
        <f t="shared" si="2"/>
        <v>98.1</v>
      </c>
      <c r="H8" s="1">
        <v>20000</v>
      </c>
      <c r="I8" s="1">
        <v>19661</v>
      </c>
      <c r="J8" s="26">
        <f t="shared" si="0"/>
        <v>98.305000000000007</v>
      </c>
      <c r="K8" s="1">
        <v>10000</v>
      </c>
      <c r="L8" s="1">
        <v>9810</v>
      </c>
      <c r="M8" s="26">
        <f t="shared" si="1"/>
        <v>98.1</v>
      </c>
    </row>
    <row r="9" spans="1:13" ht="30" x14ac:dyDescent="0.25">
      <c r="A9" s="5" t="s">
        <v>9</v>
      </c>
      <c r="B9" s="10">
        <v>136308</v>
      </c>
      <c r="C9" s="10">
        <v>130792</v>
      </c>
      <c r="D9" s="4">
        <v>20.3</v>
      </c>
      <c r="E9" s="1">
        <v>94308</v>
      </c>
      <c r="F9" s="1">
        <v>91392</v>
      </c>
      <c r="G9" s="26">
        <f t="shared" si="2"/>
        <v>96.908003562794249</v>
      </c>
      <c r="H9" s="1">
        <v>23400</v>
      </c>
      <c r="I9" s="1">
        <v>22100</v>
      </c>
      <c r="J9" s="26">
        <f t="shared" si="0"/>
        <v>94.444444444444443</v>
      </c>
      <c r="K9" s="1">
        <v>18600</v>
      </c>
      <c r="L9" s="1">
        <v>17300</v>
      </c>
      <c r="M9" s="26">
        <f t="shared" si="1"/>
        <v>93.010752688172047</v>
      </c>
    </row>
    <row r="10" spans="1:13" ht="30" x14ac:dyDescent="0.25">
      <c r="A10" s="5" t="s">
        <v>10</v>
      </c>
      <c r="B10" s="10">
        <v>853103</v>
      </c>
      <c r="C10" s="10">
        <v>814241</v>
      </c>
      <c r="D10" s="4">
        <v>70.400000000000006</v>
      </c>
      <c r="E10" s="1">
        <v>390389</v>
      </c>
      <c r="F10" s="1">
        <v>380135</v>
      </c>
      <c r="G10" s="26">
        <f t="shared" si="2"/>
        <v>97.373389106762744</v>
      </c>
      <c r="H10" s="1">
        <v>200730</v>
      </c>
      <c r="I10" s="1">
        <v>192980</v>
      </c>
      <c r="J10" s="26">
        <f t="shared" si="0"/>
        <v>96.139092313057347</v>
      </c>
      <c r="K10" s="1">
        <v>261984</v>
      </c>
      <c r="L10" s="1">
        <v>241126</v>
      </c>
      <c r="M10" s="26">
        <f t="shared" si="1"/>
        <v>92.038445095883716</v>
      </c>
    </row>
    <row r="11" spans="1:13" ht="45" x14ac:dyDescent="0.25">
      <c r="A11" s="5" t="s">
        <v>11</v>
      </c>
      <c r="B11" s="10">
        <v>16400</v>
      </c>
      <c r="C11" s="10">
        <v>15320</v>
      </c>
      <c r="D11" s="4">
        <f>SUM(C11*100/B11)</f>
        <v>93.41463414634147</v>
      </c>
      <c r="E11" s="1">
        <v>16400</v>
      </c>
      <c r="F11" s="1">
        <v>15320</v>
      </c>
      <c r="G11" s="26">
        <f t="shared" si="2"/>
        <v>93.41463414634147</v>
      </c>
      <c r="H11" s="1"/>
      <c r="I11" s="1"/>
      <c r="J11" s="26" t="e">
        <f t="shared" si="0"/>
        <v>#DIV/0!</v>
      </c>
      <c r="K11" s="1"/>
      <c r="L11" s="1"/>
      <c r="M11" s="26" t="e">
        <f t="shared" si="1"/>
        <v>#DIV/0!</v>
      </c>
    </row>
    <row r="12" spans="1:13" x14ac:dyDescent="0.25">
      <c r="A12" s="18" t="s">
        <v>12</v>
      </c>
      <c r="B12" s="6">
        <v>1878036</v>
      </c>
      <c r="C12" s="6">
        <v>1821192</v>
      </c>
      <c r="D12" s="6">
        <f>SUM(C12*100/B12)</f>
        <v>96.973220960620566</v>
      </c>
      <c r="E12" s="1">
        <v>963810</v>
      </c>
      <c r="F12" s="1">
        <v>963810</v>
      </c>
      <c r="G12" s="26">
        <f t="shared" si="2"/>
        <v>100</v>
      </c>
      <c r="H12" s="1">
        <v>381216</v>
      </c>
      <c r="I12" s="1">
        <v>335252</v>
      </c>
      <c r="J12" s="26">
        <f t="shared" si="0"/>
        <v>87.942793586837908</v>
      </c>
      <c r="K12" s="1">
        <v>533010</v>
      </c>
      <c r="L12" s="1">
        <v>522130</v>
      </c>
      <c r="M12" s="26">
        <f t="shared" si="1"/>
        <v>97.958762499765484</v>
      </c>
    </row>
    <row r="13" spans="1:13" ht="30" x14ac:dyDescent="0.25">
      <c r="A13" s="3" t="s">
        <v>13</v>
      </c>
      <c r="B13" s="10">
        <v>1899898</v>
      </c>
      <c r="C13" s="10">
        <v>1888800</v>
      </c>
      <c r="D13" s="4">
        <v>79.5</v>
      </c>
      <c r="E13" s="1">
        <v>599980</v>
      </c>
      <c r="F13" s="1">
        <v>599976</v>
      </c>
      <c r="G13" s="26">
        <f t="shared" si="2"/>
        <v>99.999333311110377</v>
      </c>
      <c r="H13" s="1">
        <v>589890</v>
      </c>
      <c r="I13" s="1">
        <v>589858</v>
      </c>
      <c r="J13" s="26">
        <f t="shared" si="0"/>
        <v>99.994575259794203</v>
      </c>
      <c r="K13" s="1">
        <v>710028</v>
      </c>
      <c r="L13" s="1">
        <v>698966</v>
      </c>
      <c r="M13" s="26"/>
    </row>
    <row r="14" spans="1:13" x14ac:dyDescent="0.25">
      <c r="A14" s="3" t="s">
        <v>14</v>
      </c>
      <c r="B14" s="10">
        <v>5077</v>
      </c>
      <c r="C14" s="10">
        <v>5077</v>
      </c>
      <c r="D14" s="4">
        <f t="shared" ref="D14:D21" si="3">SUM(C14*100/B14)</f>
        <v>100</v>
      </c>
      <c r="E14" s="1"/>
      <c r="F14" s="1"/>
      <c r="G14" s="26"/>
      <c r="H14" s="1"/>
      <c r="I14" s="1"/>
      <c r="J14" s="26"/>
      <c r="K14" s="1"/>
      <c r="L14" s="1"/>
      <c r="M14" s="26"/>
    </row>
    <row r="15" spans="1:13" ht="58.5" customHeight="1" x14ac:dyDescent="0.25">
      <c r="A15" s="5" t="s">
        <v>15</v>
      </c>
      <c r="B15" s="10">
        <v>1505269</v>
      </c>
      <c r="C15" s="10">
        <v>1362376</v>
      </c>
      <c r="D15" s="4">
        <f t="shared" si="3"/>
        <v>90.507145234506254</v>
      </c>
      <c r="E15" s="1">
        <v>501760</v>
      </c>
      <c r="F15" s="1">
        <v>501760</v>
      </c>
      <c r="G15" s="26">
        <f t="shared" si="2"/>
        <v>100</v>
      </c>
      <c r="H15" s="1">
        <v>501760</v>
      </c>
      <c r="I15" s="1">
        <v>501760</v>
      </c>
      <c r="J15" s="26">
        <f t="shared" si="0"/>
        <v>100</v>
      </c>
      <c r="K15" s="1">
        <v>501749</v>
      </c>
      <c r="L15" s="1">
        <v>358856</v>
      </c>
      <c r="M15" s="26">
        <f t="shared" si="1"/>
        <v>71.521019473880372</v>
      </c>
    </row>
    <row r="16" spans="1:13" ht="60" x14ac:dyDescent="0.25">
      <c r="A16" s="5" t="s">
        <v>16</v>
      </c>
      <c r="B16" s="10">
        <v>8150</v>
      </c>
      <c r="C16" s="10">
        <v>8150</v>
      </c>
      <c r="D16" s="4">
        <f t="shared" si="3"/>
        <v>100</v>
      </c>
      <c r="E16" s="1">
        <v>8150</v>
      </c>
      <c r="F16" s="1">
        <v>8150</v>
      </c>
      <c r="G16" s="26">
        <f t="shared" si="2"/>
        <v>100</v>
      </c>
      <c r="H16" s="1"/>
      <c r="I16" s="1"/>
      <c r="J16" s="26" t="e">
        <f t="shared" si="0"/>
        <v>#DIV/0!</v>
      </c>
      <c r="K16" s="1"/>
      <c r="L16" s="1"/>
      <c r="M16" s="26" t="e">
        <f t="shared" si="1"/>
        <v>#DIV/0!</v>
      </c>
    </row>
    <row r="17" spans="1:13" ht="60" x14ac:dyDescent="0.25">
      <c r="A17" s="5" t="s">
        <v>40</v>
      </c>
      <c r="B17" s="10">
        <v>1810</v>
      </c>
      <c r="C17" s="10">
        <v>1810</v>
      </c>
      <c r="D17" s="4">
        <f t="shared" si="3"/>
        <v>100</v>
      </c>
      <c r="E17" s="1">
        <v>1810</v>
      </c>
      <c r="F17" s="1">
        <v>1810</v>
      </c>
      <c r="G17" s="26"/>
      <c r="H17" s="1"/>
      <c r="I17" s="1"/>
      <c r="J17" s="26"/>
      <c r="K17" s="1"/>
      <c r="L17" s="1"/>
      <c r="M17" s="26"/>
    </row>
    <row r="18" spans="1:13" x14ac:dyDescent="0.25">
      <c r="A18" s="3" t="s">
        <v>17</v>
      </c>
      <c r="B18" s="10">
        <v>33401</v>
      </c>
      <c r="C18" s="10">
        <v>33401</v>
      </c>
      <c r="D18" s="4">
        <f t="shared" si="3"/>
        <v>100</v>
      </c>
      <c r="E18" s="1">
        <v>33401</v>
      </c>
      <c r="F18" s="1">
        <v>33401</v>
      </c>
      <c r="G18" s="26">
        <f t="shared" si="2"/>
        <v>100</v>
      </c>
      <c r="H18" s="1"/>
      <c r="I18" s="1"/>
      <c r="J18" s="26" t="e">
        <f t="shared" si="0"/>
        <v>#DIV/0!</v>
      </c>
      <c r="K18" s="1"/>
      <c r="L18" s="1"/>
      <c r="M18" s="26" t="e">
        <f t="shared" si="1"/>
        <v>#DIV/0!</v>
      </c>
    </row>
    <row r="19" spans="1:13" x14ac:dyDescent="0.25">
      <c r="A19" s="3" t="s">
        <v>2</v>
      </c>
      <c r="B19" s="10">
        <v>50028</v>
      </c>
      <c r="C19" s="10">
        <v>50028</v>
      </c>
      <c r="D19" s="4">
        <f t="shared" si="3"/>
        <v>100</v>
      </c>
      <c r="E19" s="1">
        <v>16676</v>
      </c>
      <c r="F19" s="1">
        <v>16676</v>
      </c>
      <c r="G19" s="26">
        <f t="shared" si="2"/>
        <v>100</v>
      </c>
      <c r="H19" s="1">
        <v>16676</v>
      </c>
      <c r="I19" s="1">
        <v>16676</v>
      </c>
      <c r="J19" s="26">
        <f t="shared" si="0"/>
        <v>100</v>
      </c>
      <c r="K19" s="1">
        <v>16676</v>
      </c>
      <c r="L19" s="1">
        <v>16676</v>
      </c>
      <c r="M19" s="26">
        <f t="shared" si="1"/>
        <v>100</v>
      </c>
    </row>
    <row r="20" spans="1:13" ht="30" x14ac:dyDescent="0.25">
      <c r="A20" s="18" t="s">
        <v>1</v>
      </c>
      <c r="B20" s="6">
        <v>2366900</v>
      </c>
      <c r="C20" s="6">
        <v>2366900</v>
      </c>
      <c r="D20" s="6">
        <f t="shared" si="3"/>
        <v>100</v>
      </c>
      <c r="E20" s="1"/>
      <c r="F20" s="1"/>
      <c r="G20" s="26" t="e">
        <f t="shared" si="2"/>
        <v>#DIV/0!</v>
      </c>
      <c r="H20" s="1"/>
      <c r="I20" s="1"/>
      <c r="J20" s="26" t="e">
        <f t="shared" si="0"/>
        <v>#DIV/0!</v>
      </c>
      <c r="K20" s="1"/>
      <c r="L20" s="1"/>
      <c r="M20" s="26" t="e">
        <f t="shared" si="1"/>
        <v>#DIV/0!</v>
      </c>
    </row>
    <row r="21" spans="1:13" x14ac:dyDescent="0.25">
      <c r="A21" s="7" t="s">
        <v>18</v>
      </c>
      <c r="B21" s="8">
        <v>24962773</v>
      </c>
      <c r="C21" s="8">
        <v>23778227</v>
      </c>
      <c r="D21" s="8">
        <f t="shared" si="3"/>
        <v>95.254749943045184</v>
      </c>
      <c r="E21" s="15">
        <v>8638860</v>
      </c>
      <c r="F21" s="15">
        <f>SUM(F4:F19)</f>
        <v>8473409</v>
      </c>
      <c r="G21" s="27">
        <f t="shared" si="2"/>
        <v>98.084805171052665</v>
      </c>
      <c r="H21" s="15">
        <f>SUM(H4:H20)</f>
        <v>6637364</v>
      </c>
      <c r="I21" s="15">
        <f>SUM(I4:I20)</f>
        <v>6240903</v>
      </c>
      <c r="J21" s="27">
        <f t="shared" si="0"/>
        <v>94.026830530915589</v>
      </c>
      <c r="K21" s="15">
        <f>SUM(K4:K20)</f>
        <v>7314572</v>
      </c>
      <c r="L21" s="15">
        <f>SUM(L4:L19)</f>
        <v>6691938</v>
      </c>
      <c r="M21" s="27">
        <f t="shared" si="1"/>
        <v>91.487758955684626</v>
      </c>
    </row>
    <row r="22" spans="1:13" ht="18.75" x14ac:dyDescent="0.25">
      <c r="A22" s="9" t="s">
        <v>19</v>
      </c>
      <c r="B22" s="10"/>
      <c r="C22" s="10"/>
      <c r="D22" s="4"/>
      <c r="E22" s="1"/>
      <c r="F22" s="1"/>
      <c r="G22" s="26" t="e">
        <f t="shared" si="2"/>
        <v>#DIV/0!</v>
      </c>
      <c r="H22" s="1"/>
      <c r="I22" s="1"/>
      <c r="J22" s="26" t="e">
        <f t="shared" si="0"/>
        <v>#DIV/0!</v>
      </c>
      <c r="K22" s="1"/>
      <c r="L22" s="1"/>
      <c r="M22" s="26" t="e">
        <f t="shared" si="1"/>
        <v>#DIV/0!</v>
      </c>
    </row>
    <row r="23" spans="1:13" x14ac:dyDescent="0.25">
      <c r="A23" s="3" t="s">
        <v>4</v>
      </c>
      <c r="B23" s="6">
        <v>360489</v>
      </c>
      <c r="C23" s="6">
        <v>360489</v>
      </c>
      <c r="D23" s="6">
        <f>SUM(C23*100/B23)</f>
        <v>100</v>
      </c>
      <c r="E23" s="1">
        <v>120163</v>
      </c>
      <c r="F23" s="1">
        <v>120163</v>
      </c>
      <c r="G23" s="26"/>
      <c r="H23" s="1">
        <v>120163</v>
      </c>
      <c r="I23" s="1">
        <v>120163</v>
      </c>
      <c r="J23" s="26"/>
      <c r="K23" s="1">
        <v>120163</v>
      </c>
      <c r="L23" s="1">
        <v>120163</v>
      </c>
      <c r="M23" s="26"/>
    </row>
    <row r="24" spans="1:13" x14ac:dyDescent="0.25">
      <c r="A24" s="3" t="s">
        <v>5</v>
      </c>
      <c r="B24" s="6">
        <v>87600</v>
      </c>
      <c r="C24" s="6">
        <v>52406</v>
      </c>
      <c r="D24" s="6">
        <v>75.099999999999994</v>
      </c>
      <c r="E24" s="1">
        <v>74100</v>
      </c>
      <c r="F24" s="1">
        <v>38906</v>
      </c>
      <c r="G24" s="26">
        <f t="shared" si="2"/>
        <v>52.504723346828612</v>
      </c>
      <c r="H24" s="1"/>
      <c r="I24" s="1"/>
      <c r="J24" s="26" t="e">
        <f t="shared" si="0"/>
        <v>#DIV/0!</v>
      </c>
      <c r="K24" s="1">
        <v>13500</v>
      </c>
      <c r="L24" s="1">
        <v>13500</v>
      </c>
      <c r="M24" s="26">
        <f t="shared" si="1"/>
        <v>100</v>
      </c>
    </row>
    <row r="25" spans="1:13" ht="30" x14ac:dyDescent="0.25">
      <c r="A25" s="5" t="s">
        <v>20</v>
      </c>
      <c r="B25" s="10">
        <v>2016950</v>
      </c>
      <c r="C25" s="10">
        <v>1986944</v>
      </c>
      <c r="D25" s="4">
        <v>99.8</v>
      </c>
      <c r="E25" s="1">
        <v>818726</v>
      </c>
      <c r="F25" s="1">
        <v>811535</v>
      </c>
      <c r="G25" s="26">
        <f t="shared" si="2"/>
        <v>99.121684177612536</v>
      </c>
      <c r="H25" s="1">
        <v>767029</v>
      </c>
      <c r="I25" s="1">
        <v>744214</v>
      </c>
      <c r="J25" s="26">
        <f t="shared" si="0"/>
        <v>97.025536192243052</v>
      </c>
      <c r="K25" s="1">
        <v>431195</v>
      </c>
      <c r="L25" s="1">
        <v>431195</v>
      </c>
      <c r="M25" s="26"/>
    </row>
    <row r="26" spans="1:13" ht="30" x14ac:dyDescent="0.25">
      <c r="A26" s="5" t="s">
        <v>21</v>
      </c>
      <c r="B26" s="10">
        <v>925874</v>
      </c>
      <c r="C26" s="10">
        <v>923362</v>
      </c>
      <c r="D26" s="4">
        <v>69.3</v>
      </c>
      <c r="E26" s="1">
        <v>836884</v>
      </c>
      <c r="F26" s="1">
        <v>834874</v>
      </c>
      <c r="G26" s="26">
        <f t="shared" si="2"/>
        <v>99.759823344692933</v>
      </c>
      <c r="H26" s="1">
        <v>10650</v>
      </c>
      <c r="I26" s="1">
        <v>10650</v>
      </c>
      <c r="J26" s="26">
        <f t="shared" si="0"/>
        <v>100</v>
      </c>
      <c r="K26" s="1">
        <v>78340</v>
      </c>
      <c r="L26" s="1">
        <v>77838</v>
      </c>
      <c r="M26" s="26">
        <f t="shared" si="1"/>
        <v>99.359203472044939</v>
      </c>
    </row>
    <row r="27" spans="1:13" ht="45" x14ac:dyDescent="0.25">
      <c r="A27" s="3" t="s">
        <v>22</v>
      </c>
      <c r="B27" s="6">
        <v>219957</v>
      </c>
      <c r="C27" s="6">
        <v>132341</v>
      </c>
      <c r="D27" s="6">
        <v>100</v>
      </c>
      <c r="E27" s="1">
        <v>219957</v>
      </c>
      <c r="F27" s="1">
        <v>132341</v>
      </c>
      <c r="G27" s="26">
        <f t="shared" si="2"/>
        <v>60.16675986670122</v>
      </c>
      <c r="H27" s="1"/>
      <c r="I27" s="1"/>
      <c r="J27" s="26" t="e">
        <f t="shared" si="0"/>
        <v>#DIV/0!</v>
      </c>
      <c r="K27" s="1"/>
      <c r="L27" s="1"/>
      <c r="M27" s="26" t="e">
        <f t="shared" si="1"/>
        <v>#DIV/0!</v>
      </c>
    </row>
    <row r="28" spans="1:13" x14ac:dyDescent="0.25">
      <c r="A28" s="3" t="s">
        <v>23</v>
      </c>
      <c r="B28" s="6">
        <v>466929</v>
      </c>
      <c r="C28" s="6">
        <v>438477</v>
      </c>
      <c r="D28" s="6"/>
      <c r="E28" s="1">
        <v>254059</v>
      </c>
      <c r="F28" s="1">
        <v>225607</v>
      </c>
      <c r="G28" s="26">
        <f t="shared" si="2"/>
        <v>88.801026533206851</v>
      </c>
      <c r="H28" s="1">
        <v>212870</v>
      </c>
      <c r="I28" s="1">
        <v>212870</v>
      </c>
      <c r="J28" s="26">
        <f t="shared" si="0"/>
        <v>100</v>
      </c>
      <c r="K28" s="1"/>
      <c r="L28" s="1"/>
      <c r="M28" s="26" t="e">
        <f t="shared" si="1"/>
        <v>#DIV/0!</v>
      </c>
    </row>
    <row r="29" spans="1:13" ht="30" x14ac:dyDescent="0.25">
      <c r="A29" s="3" t="s">
        <v>24</v>
      </c>
      <c r="B29" s="6">
        <v>439163</v>
      </c>
      <c r="C29" s="6">
        <v>426803</v>
      </c>
      <c r="D29" s="6">
        <v>97</v>
      </c>
      <c r="E29" s="1"/>
      <c r="F29" s="1"/>
      <c r="G29" s="26" t="e">
        <f t="shared" si="2"/>
        <v>#DIV/0!</v>
      </c>
      <c r="H29" s="1">
        <v>439163</v>
      </c>
      <c r="I29" s="1">
        <v>426803</v>
      </c>
      <c r="J29" s="26">
        <f t="shared" si="0"/>
        <v>97.185555249417646</v>
      </c>
      <c r="K29" s="1"/>
      <c r="L29" s="1"/>
      <c r="M29" s="26" t="e">
        <f t="shared" si="1"/>
        <v>#DIV/0!</v>
      </c>
    </row>
    <row r="30" spans="1:13" ht="30" x14ac:dyDescent="0.25">
      <c r="A30" s="3" t="s">
        <v>26</v>
      </c>
      <c r="B30" s="6">
        <v>3500</v>
      </c>
      <c r="C30" s="6">
        <v>3500</v>
      </c>
      <c r="D30" s="6">
        <v>100</v>
      </c>
      <c r="E30" s="1"/>
      <c r="F30" s="1"/>
      <c r="G30" s="26" t="e">
        <f t="shared" si="2"/>
        <v>#DIV/0!</v>
      </c>
      <c r="H30" s="1">
        <v>3500</v>
      </c>
      <c r="I30" s="1">
        <v>3500</v>
      </c>
      <c r="J30" s="26">
        <f t="shared" si="0"/>
        <v>100</v>
      </c>
      <c r="K30" s="1"/>
      <c r="L30" s="1"/>
      <c r="M30" s="26" t="e">
        <f t="shared" si="1"/>
        <v>#DIV/0!</v>
      </c>
    </row>
    <row r="31" spans="1:13" x14ac:dyDescent="0.25">
      <c r="A31" s="3" t="s">
        <v>39</v>
      </c>
      <c r="B31" s="6">
        <v>450000</v>
      </c>
      <c r="C31" s="6">
        <v>235077</v>
      </c>
      <c r="D31" s="6">
        <v>100</v>
      </c>
      <c r="E31" s="1">
        <v>300000</v>
      </c>
      <c r="F31" s="1">
        <v>85177</v>
      </c>
      <c r="G31" s="26">
        <f t="shared" si="2"/>
        <v>28.392333333333333</v>
      </c>
      <c r="H31" s="1"/>
      <c r="I31" s="1"/>
      <c r="J31" s="26" t="e">
        <f t="shared" si="0"/>
        <v>#DIV/0!</v>
      </c>
      <c r="K31" s="1">
        <v>150000</v>
      </c>
      <c r="L31" s="1">
        <v>149900</v>
      </c>
      <c r="M31" s="26">
        <f t="shared" si="1"/>
        <v>99.933333333333337</v>
      </c>
    </row>
    <row r="32" spans="1:13" ht="30" x14ac:dyDescent="0.25">
      <c r="A32" s="3" t="s">
        <v>27</v>
      </c>
      <c r="B32" s="6">
        <v>78000</v>
      </c>
      <c r="C32" s="6">
        <v>9840</v>
      </c>
      <c r="D32" s="6">
        <v>24.9</v>
      </c>
      <c r="E32" s="1"/>
      <c r="F32" s="1"/>
      <c r="G32" s="26" t="e">
        <f t="shared" si="2"/>
        <v>#DIV/0!</v>
      </c>
      <c r="H32" s="1"/>
      <c r="I32" s="1"/>
      <c r="J32" s="26" t="e">
        <f t="shared" si="0"/>
        <v>#DIV/0!</v>
      </c>
      <c r="K32" s="1">
        <v>78000</v>
      </c>
      <c r="L32" s="1">
        <v>9840</v>
      </c>
      <c r="M32" s="26">
        <f t="shared" si="1"/>
        <v>12.615384615384615</v>
      </c>
    </row>
    <row r="33" spans="1:17" ht="30" x14ac:dyDescent="0.25">
      <c r="A33" s="3" t="s">
        <v>38</v>
      </c>
      <c r="B33" s="6">
        <v>375240</v>
      </c>
      <c r="C33" s="6">
        <v>374667</v>
      </c>
      <c r="D33" s="6"/>
      <c r="E33" s="1">
        <v>375240</v>
      </c>
      <c r="F33" s="1">
        <v>374667</v>
      </c>
      <c r="G33" s="26"/>
      <c r="H33" s="1"/>
      <c r="I33" s="1"/>
      <c r="J33" s="26"/>
      <c r="K33" s="1"/>
      <c r="L33" s="1"/>
      <c r="M33" s="26"/>
    </row>
    <row r="34" spans="1:17" ht="30" x14ac:dyDescent="0.25">
      <c r="A34" s="3" t="s">
        <v>28</v>
      </c>
      <c r="B34" s="6">
        <v>119115</v>
      </c>
      <c r="C34" s="6">
        <v>119114</v>
      </c>
      <c r="D34" s="6">
        <v>100</v>
      </c>
      <c r="E34" s="1"/>
      <c r="F34" s="1"/>
      <c r="G34" s="26" t="e">
        <f t="shared" si="2"/>
        <v>#DIV/0!</v>
      </c>
      <c r="H34" s="1">
        <v>110000</v>
      </c>
      <c r="I34" s="1">
        <v>110000</v>
      </c>
      <c r="J34" s="26">
        <f t="shared" si="0"/>
        <v>100</v>
      </c>
      <c r="K34" s="1">
        <v>9115</v>
      </c>
      <c r="L34" s="1">
        <v>9114</v>
      </c>
      <c r="M34" s="26">
        <f t="shared" si="1"/>
        <v>99.989029072956669</v>
      </c>
    </row>
    <row r="35" spans="1:17" ht="30" x14ac:dyDescent="0.25">
      <c r="A35" s="3" t="s">
        <v>29</v>
      </c>
      <c r="B35" s="6">
        <v>155000</v>
      </c>
      <c r="C35" s="6">
        <v>155000</v>
      </c>
      <c r="D35" s="6">
        <v>100</v>
      </c>
      <c r="E35" s="1">
        <v>5000</v>
      </c>
      <c r="F35" s="1">
        <v>5000</v>
      </c>
      <c r="G35" s="26">
        <f t="shared" si="2"/>
        <v>100</v>
      </c>
      <c r="H35" s="1">
        <v>5000</v>
      </c>
      <c r="I35" s="1">
        <v>5000</v>
      </c>
      <c r="J35" s="26">
        <f t="shared" si="0"/>
        <v>100</v>
      </c>
      <c r="K35" s="1">
        <v>145000</v>
      </c>
      <c r="L35" s="1">
        <v>145000</v>
      </c>
      <c r="M35" s="26">
        <f t="shared" si="1"/>
        <v>100</v>
      </c>
      <c r="Q35" t="s">
        <v>44</v>
      </c>
    </row>
    <row r="36" spans="1:17" x14ac:dyDescent="0.25">
      <c r="A36" s="3" t="s">
        <v>17</v>
      </c>
      <c r="B36" s="6">
        <v>621174</v>
      </c>
      <c r="C36" s="6">
        <v>607410</v>
      </c>
      <c r="D36" s="6"/>
      <c r="E36" s="1">
        <v>84162</v>
      </c>
      <c r="F36" s="1">
        <v>70398</v>
      </c>
      <c r="G36" s="26">
        <f t="shared" si="2"/>
        <v>83.645825907179017</v>
      </c>
      <c r="H36" s="1"/>
      <c r="I36" s="1"/>
      <c r="J36" s="26"/>
      <c r="K36" s="1">
        <v>537012</v>
      </c>
      <c r="L36" s="1">
        <v>537012</v>
      </c>
      <c r="M36" s="26">
        <f t="shared" si="1"/>
        <v>100</v>
      </c>
    </row>
    <row r="37" spans="1:17" ht="30" x14ac:dyDescent="0.25">
      <c r="A37" s="3" t="s">
        <v>25</v>
      </c>
      <c r="B37" s="6">
        <v>122712</v>
      </c>
      <c r="C37" s="6">
        <v>99617</v>
      </c>
      <c r="D37" s="6">
        <v>74.900000000000006</v>
      </c>
      <c r="E37" s="1">
        <v>108327</v>
      </c>
      <c r="F37" s="1">
        <v>85232</v>
      </c>
      <c r="G37" s="26">
        <f t="shared" si="2"/>
        <v>78.680292078613832</v>
      </c>
      <c r="H37" s="1">
        <v>14385</v>
      </c>
      <c r="I37" s="1">
        <v>14385</v>
      </c>
      <c r="J37" s="26">
        <f t="shared" si="0"/>
        <v>100</v>
      </c>
      <c r="K37" s="1"/>
      <c r="L37" s="1"/>
      <c r="M37" s="26" t="e">
        <f t="shared" si="1"/>
        <v>#DIV/0!</v>
      </c>
    </row>
    <row r="38" spans="1:17" x14ac:dyDescent="0.25">
      <c r="A38" s="11" t="s">
        <v>30</v>
      </c>
      <c r="B38" s="8">
        <v>6441703</v>
      </c>
      <c r="C38" s="8">
        <v>5925047</v>
      </c>
      <c r="D38" s="8">
        <f>SUM(C38*100/B38)</f>
        <v>91.979512250099077</v>
      </c>
      <c r="E38" s="15">
        <f>SUM(E23:E37)</f>
        <v>3196618</v>
      </c>
      <c r="F38" s="15">
        <f>SUM(F23:F37)</f>
        <v>2783900</v>
      </c>
      <c r="G38" s="27" t="s">
        <v>45</v>
      </c>
      <c r="H38" s="15">
        <f>SUM(H23:H37)</f>
        <v>1682760</v>
      </c>
      <c r="I38" s="15">
        <v>1647585</v>
      </c>
      <c r="J38" s="27">
        <f t="shared" si="0"/>
        <v>97.909684090422871</v>
      </c>
      <c r="K38" s="15">
        <v>1562325</v>
      </c>
      <c r="L38" s="15">
        <v>1493562</v>
      </c>
      <c r="M38" s="27">
        <f t="shared" si="1"/>
        <v>95.598675051605781</v>
      </c>
      <c r="P38" t="s">
        <v>45</v>
      </c>
    </row>
    <row r="39" spans="1:17" x14ac:dyDescent="0.25">
      <c r="A39" s="12" t="s">
        <v>42</v>
      </c>
      <c r="B39" s="13">
        <f>SUM(B21+B38)</f>
        <v>31404476</v>
      </c>
      <c r="C39" s="13">
        <f>SUM(C21+C38)</f>
        <v>29703274</v>
      </c>
      <c r="D39" s="13">
        <f>SUM(C39*100/B39)</f>
        <v>94.58293142671765</v>
      </c>
      <c r="E39" s="17">
        <f>SUM(E21,E38)</f>
        <v>11835478</v>
      </c>
      <c r="F39" s="17">
        <f>SUM(F21,F38)</f>
        <v>11257309</v>
      </c>
      <c r="G39" s="28">
        <f t="shared" si="2"/>
        <v>95.114950152414636</v>
      </c>
      <c r="H39" s="17">
        <f>SUM(H21,H38)</f>
        <v>8320124</v>
      </c>
      <c r="I39" s="17">
        <f>SUM(I21,I38)</f>
        <v>7888488</v>
      </c>
      <c r="J39" s="28">
        <f t="shared" si="0"/>
        <v>94.812144626690653</v>
      </c>
      <c r="K39" s="17">
        <f>SUM(K21,K38)</f>
        <v>8876897</v>
      </c>
      <c r="L39" s="17">
        <f>SUM(L21,L38)</f>
        <v>8185500</v>
      </c>
      <c r="M39" s="28">
        <f t="shared" si="1"/>
        <v>92.211276079918463</v>
      </c>
    </row>
  </sheetData>
  <mergeCells count="7">
    <mergeCell ref="K1:M1"/>
    <mergeCell ref="A1:A2"/>
    <mergeCell ref="B1:B2"/>
    <mergeCell ref="C1:C2"/>
    <mergeCell ref="D1:D2"/>
    <mergeCell ref="E1:G1"/>
    <mergeCell ref="H1:J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2018-01-25T11:16:58Z</cp:lastPrinted>
  <dcterms:created xsi:type="dcterms:W3CDTF">2017-06-27T10:19:47Z</dcterms:created>
  <dcterms:modified xsi:type="dcterms:W3CDTF">2018-01-25T11:18:22Z</dcterms:modified>
</cp:coreProperties>
</file>